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35" i="1"/>
  <c r="G29"/>
  <c r="G59"/>
  <c r="G11" s="1"/>
  <c r="G24"/>
  <c r="G25"/>
  <c r="G40"/>
  <c r="G51" l="1"/>
  <c r="G12" s="1"/>
  <c r="F33" i="3"/>
  <c r="G10" i="1" l="1"/>
  <c r="F30" i="3"/>
  <c r="F7" s="1"/>
  <c r="F26"/>
  <c r="F8" s="1"/>
  <c r="G39" i="1" l="1"/>
  <c r="G9"/>
  <c r="F6" i="3"/>
  <c r="F19" s="1"/>
</calcChain>
</file>

<file path=xl/sharedStrings.xml><?xml version="1.0" encoding="utf-8"?>
<sst xmlns="http://schemas.openxmlformats.org/spreadsheetml/2006/main" count="130" uniqueCount="98">
  <si>
    <t xml:space="preserve">    Отчёт</t>
  </si>
  <si>
    <t>Таблица № 1</t>
  </si>
  <si>
    <t xml:space="preserve">№ </t>
  </si>
  <si>
    <t xml:space="preserve"> в тыс. руб.</t>
  </si>
  <si>
    <t>Платежи населения за ЖУ:</t>
  </si>
  <si>
    <t>Платежи арендаторов</t>
  </si>
  <si>
    <t>Предъявлено по услугам всего:</t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</si>
  <si>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</si>
  <si>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мусоракамер, подвалов)</t>
  </si>
  <si>
    <t>Обслуживание ИТП</t>
  </si>
  <si>
    <t>Таблица № 2</t>
  </si>
  <si>
    <t>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</si>
  <si>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</si>
  <si>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</si>
  <si>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</si>
  <si>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</si>
  <si>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</si>
  <si>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</si>
  <si>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</si>
  <si>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</si>
  <si>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</si>
  <si>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</si>
  <si>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</si>
  <si>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</si>
  <si>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</si>
  <si>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</si>
  <si>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и ВРУ.</t>
  </si>
  <si>
    <t xml:space="preserve">Генеральный директор ООО "НЖК"              </t>
  </si>
  <si>
    <t>Сечина М.В.</t>
  </si>
  <si>
    <t>Предъявлено по услугам УК:</t>
  </si>
  <si>
    <t>В отчете представлены затраты ,которые проходили через расчетный счет и по договорам заключенными с ООО "НЖК".</t>
  </si>
  <si>
    <t>Затраты по ст."Текущий ремонт" представлены не в полном объеме ,т.к. все собранные денежные средства поступают на расчетный счет ТСЖ, которое имеет самостоятельный бухгалтерский учет,заключает договора на эксплуатацию лифтового оборудования и работы по текущему ремонту  МКД.</t>
  </si>
  <si>
    <t>Перечень работ по текущему ремонту за  2013 год</t>
  </si>
  <si>
    <t>Смена комплекта термопроебр..цифровой таймер.тепловычислитель СПТ (ИТП)</t>
  </si>
  <si>
    <t>Ремонт межпанельных швовкв. № 2,13,19,38,78,165,168,207,232,233</t>
  </si>
  <si>
    <t>Смена задвижек ( 3 под.-узел ввода)</t>
  </si>
  <si>
    <t>Смена труб по стоякам в с/узле кв. 85,88,112 по ГВС</t>
  </si>
  <si>
    <t>Штрафные санкции в связи с нарушением требований пожарной безопастности  РФ</t>
  </si>
  <si>
    <t>Вознаграждение по агентскому договору за ОДН по ДГК</t>
  </si>
  <si>
    <t>Оплачено за ЖУ  Управляющий компании за 2013г</t>
  </si>
  <si>
    <t>Задолженность УК  перед ТСЖ (аренда) на 01.01.2013г</t>
  </si>
  <si>
    <t>Задолженность ТСЖ перед УК на 01.01.2014г  (-243,03+2441,35-1911,15-273,85=13,32)</t>
  </si>
  <si>
    <r>
      <t xml:space="preserve">Управляющей компании ООО "Нерюнгринская жилищная компания" перед собственниками помещений о выполненной  за   2013 год работе  по содержанию общего имущества ТСЖ </t>
    </r>
    <r>
      <rPr>
        <b/>
        <u/>
        <sz val="16"/>
        <rFont val="Arial"/>
        <family val="2"/>
        <charset val="204"/>
      </rPr>
      <t>"ул. Ленина дом № 20"</t>
    </r>
  </si>
  <si>
    <r>
      <t xml:space="preserve">Техническое обслуживание и содержание общего имущества дома  </t>
    </r>
    <r>
      <rPr>
        <i/>
        <sz val="16"/>
        <rFont val="Arial"/>
        <family val="2"/>
        <charset val="204"/>
      </rPr>
      <t xml:space="preserve"> (см. таб.№ 3)</t>
    </r>
  </si>
  <si>
    <r>
      <t xml:space="preserve">Текущий ремонт </t>
    </r>
    <r>
      <rPr>
        <i/>
        <sz val="16"/>
        <rFont val="Arial"/>
        <family val="2"/>
        <charset val="204"/>
      </rPr>
      <t>(см. таб № 2)</t>
    </r>
  </si>
  <si>
    <r>
      <t>1.Заявок поступило</t>
    </r>
    <r>
      <rPr>
        <b/>
        <u/>
        <sz val="16"/>
        <rFont val="Arial"/>
        <family val="2"/>
        <charset val="204"/>
      </rPr>
      <t xml:space="preserve"> 269 </t>
    </r>
    <r>
      <rPr>
        <sz val="16"/>
        <rFont val="Arial"/>
        <family val="2"/>
        <charset val="204"/>
      </rPr>
      <t>, выполнено</t>
    </r>
    <r>
      <rPr>
        <u/>
        <sz val="16"/>
        <rFont val="Arial"/>
        <family val="2"/>
        <charset val="204"/>
      </rPr>
      <t xml:space="preserve"> 269</t>
    </r>
  </si>
  <si>
    <r>
      <t>2.Вывезено твердых бытовых отходов</t>
    </r>
    <r>
      <rPr>
        <b/>
        <sz val="16"/>
        <rFont val="Arial"/>
        <family val="2"/>
        <charset val="204"/>
      </rPr>
      <t xml:space="preserve"> -752</t>
    </r>
    <r>
      <rPr>
        <b/>
        <u/>
        <sz val="16"/>
        <rFont val="Arial"/>
        <family val="2"/>
        <charset val="204"/>
      </rPr>
      <t xml:space="preserve">,32   м3 </t>
    </r>
  </si>
  <si>
    <r>
      <t xml:space="preserve">     Крупногабаритных бытовых отходов</t>
    </r>
    <r>
      <rPr>
        <u/>
        <sz val="16"/>
        <rFont val="Arial"/>
        <family val="2"/>
        <charset val="204"/>
      </rPr>
      <t>-75</t>
    </r>
    <r>
      <rPr>
        <b/>
        <u/>
        <sz val="16"/>
        <rFont val="Arial"/>
        <family val="2"/>
        <charset val="204"/>
      </rPr>
      <t>,60</t>
    </r>
    <r>
      <rPr>
        <u/>
        <sz val="16"/>
        <rFont val="Arial"/>
        <family val="2"/>
        <charset val="204"/>
      </rPr>
      <t xml:space="preserve"> </t>
    </r>
    <r>
      <rPr>
        <b/>
        <u/>
        <sz val="16"/>
        <rFont val="Arial"/>
        <family val="2"/>
        <charset val="204"/>
      </rPr>
      <t xml:space="preserve"> м3</t>
    </r>
  </si>
  <si>
    <t>Задолженность ТСЖ перед УК на 01.01.2013г  ИТОГО  (325,47-82,44= -243,03)</t>
  </si>
  <si>
    <t>Оплачено за аренду Управляющий компанией  ТСЖ</t>
  </si>
  <si>
    <t>Задолженность ТСЖ перед УК без аренды на 01.01.2013г</t>
  </si>
  <si>
    <t>не поднисан счет на 1515,12 на агенский договор</t>
  </si>
  <si>
    <t>с ДГК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</si>
  <si>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</si>
  <si>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Покос травы</t>
  </si>
  <si>
    <r>
      <t xml:space="preserve">Техническое обслуживание и содержание общего имущества дома  </t>
    </r>
    <r>
      <rPr>
        <i/>
        <sz val="11"/>
        <rFont val="Arial"/>
        <family val="2"/>
        <charset val="204"/>
      </rPr>
      <t xml:space="preserve"> (см. таб.№ 3)</t>
    </r>
  </si>
  <si>
    <r>
      <t xml:space="preserve">Текущий ремонт </t>
    </r>
    <r>
      <rPr>
        <i/>
        <sz val="11"/>
        <rFont val="Arial"/>
        <family val="2"/>
        <charset val="204"/>
      </rPr>
      <t>(см. таб № 2)</t>
    </r>
  </si>
  <si>
    <r>
      <t xml:space="preserve">Управляющей компании ООО "Нерюнгринская жилищная компания" перед собственниками помещений о выполненной  за   2016 год работе  по содержанию общего имущества ТСЖ </t>
    </r>
    <r>
      <rPr>
        <b/>
        <u/>
        <sz val="11"/>
        <rFont val="Arial"/>
        <family val="2"/>
        <charset val="204"/>
      </rPr>
      <t>"ул. Ленина дом № 20"</t>
    </r>
  </si>
  <si>
    <t>Снятие за услуги  НОЭ</t>
  </si>
  <si>
    <t>Оплачено за ЖУ  Управляющий компании за 2016г</t>
  </si>
  <si>
    <t>Задолженность ТСЖ перед управляющей компанией на 01.01.2016г</t>
  </si>
  <si>
    <t>Задолженность ТСЖ перед УК по выполненным работам  на 01.01.16</t>
  </si>
  <si>
    <t xml:space="preserve">Задолженность жителей  по платежам за ЖУ на 01.01.16 по НОЭ  </t>
  </si>
  <si>
    <t>Задолженность жителей  по платежам за ЖУ на 01.01.17 по НОЭ</t>
  </si>
  <si>
    <t>начислено по отчетам НОЭ  (в т.ч  тек/рем.893,93)</t>
  </si>
  <si>
    <t>оплачено  по отчетам НОЭ   ( в т.ч. тек/рем.-888,33)</t>
  </si>
  <si>
    <t>Предъявлено услуг Управляющей компанией:</t>
  </si>
  <si>
    <t>Снятие за услуги НОЭ</t>
  </si>
  <si>
    <t>Услуги связи</t>
  </si>
  <si>
    <t>Утилизация ртутьсодержащих ламп</t>
  </si>
  <si>
    <t>Транспортные услуги</t>
  </si>
  <si>
    <t>Материалы (лампы,дизель,канцтовары)</t>
  </si>
  <si>
    <t>Страховка лифтов</t>
  </si>
  <si>
    <t>Обслуживание лифта   с июня</t>
  </si>
  <si>
    <t>Услуги за внесение данных в ГИС ЖКХ</t>
  </si>
  <si>
    <t>Перечень работ по текущему ремонту за  2016 год</t>
  </si>
  <si>
    <t>Госповерка прибора учета тепловой энергии</t>
  </si>
  <si>
    <t>Смена кранов шаровых (узел ввода)</t>
  </si>
  <si>
    <t>Замена каната ограничителя скорости лифта (2 под)</t>
  </si>
  <si>
    <t>Термометры сопротивления КТПТР настройка и сдача в г/п</t>
  </si>
  <si>
    <t>Диагностика водосчетчика и акт о непригодности прибора</t>
  </si>
  <si>
    <t>Водосчетчик 80мм и выше сдача в г/п</t>
  </si>
  <si>
    <t>Замена редуктора (Лифтремонт)</t>
  </si>
  <si>
    <t>Обслуживание лифта до июня</t>
  </si>
  <si>
    <t>Бухгалтерские услуги с мая</t>
  </si>
  <si>
    <t>Услуги нотариуса</t>
  </si>
  <si>
    <t>Налог УСН.,банковские услуги,госпошлина</t>
  </si>
  <si>
    <t>Пеня и госпошлина собранная НОЭ</t>
  </si>
  <si>
    <t>Бухгалтерские услуги  январь-апрель</t>
  </si>
  <si>
    <t xml:space="preserve"> Задолженность ТСЖ перед УК по выполненным работам  на 01.01.2017   (280,72+3331,07-3543,34-269,57= -201,12)</t>
  </si>
  <si>
    <t>Гидроизоляция подвальных помещений   КЕЛЕ ООО</t>
  </si>
  <si>
    <t>Вознаграждение председателя</t>
  </si>
  <si>
    <r>
      <t>2.Вывезено твердых бытовых отходов</t>
    </r>
    <r>
      <rPr>
        <b/>
        <sz val="11"/>
        <rFont val="Arial"/>
        <family val="2"/>
        <charset val="204"/>
      </rPr>
      <t xml:space="preserve"> -622</t>
    </r>
    <r>
      <rPr>
        <b/>
        <u/>
        <sz val="11"/>
        <rFont val="Arial"/>
        <family val="2"/>
        <charset val="204"/>
      </rPr>
      <t xml:space="preserve">,12 м3 </t>
    </r>
  </si>
  <si>
    <r>
      <t xml:space="preserve">     Крупногабаритных бытовых отходов</t>
    </r>
    <r>
      <rPr>
        <u/>
        <sz val="11"/>
        <rFont val="Arial"/>
        <family val="2"/>
        <charset val="204"/>
      </rPr>
      <t>-65,25</t>
    </r>
    <r>
      <rPr>
        <b/>
        <u/>
        <sz val="11"/>
        <rFont val="Arial"/>
        <family val="2"/>
        <charset val="204"/>
      </rPr>
      <t xml:space="preserve"> м3</t>
    </r>
  </si>
  <si>
    <r>
      <t>1.Заявок поступило</t>
    </r>
    <r>
      <rPr>
        <b/>
        <u/>
        <sz val="11"/>
        <rFont val="Arial"/>
        <family val="2"/>
        <charset val="204"/>
      </rPr>
      <t xml:space="preserve"> 344 </t>
    </r>
    <r>
      <rPr>
        <sz val="11"/>
        <rFont val="Arial"/>
        <family val="2"/>
        <charset val="204"/>
      </rPr>
      <t>, выполнено</t>
    </r>
    <r>
      <rPr>
        <u/>
        <sz val="11"/>
        <rFont val="Arial"/>
        <family val="2"/>
        <charset val="204"/>
      </rPr>
      <t xml:space="preserve"> 344</t>
    </r>
  </si>
  <si>
    <t>Смена стального трубопровода по отоплению ниже отм.000(2 под). Смена пропиленовых труб в кв № 1. Смена кранов шаровых</t>
  </si>
  <si>
    <t>Ремонт герметизации стыков наружных стеновых панелей кв. № 175,102,158,78,3,77,19,233,224,170</t>
  </si>
  <si>
    <t xml:space="preserve">                                      Сбор квартплаты на 31.12.2016 составил  100%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</si>
</sst>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6"/>
      <name val="Arial"/>
      <family val="2"/>
      <charset val="204"/>
    </font>
    <font>
      <b/>
      <sz val="16"/>
      <name val="Arial"/>
      <family val="2"/>
      <charset val="204"/>
    </font>
    <font>
      <b/>
      <u/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6"/>
      <name val="Arial"/>
      <family val="2"/>
      <charset val="204"/>
    </font>
    <font>
      <i/>
      <sz val="16"/>
      <name val="Arial"/>
      <family val="2"/>
      <charset val="204"/>
    </font>
    <font>
      <b/>
      <i/>
      <u/>
      <sz val="16"/>
      <name val="Arial"/>
      <family val="2"/>
      <charset val="204"/>
    </font>
    <font>
      <u/>
      <sz val="16"/>
      <name val="Arial"/>
      <family val="2"/>
      <charset val="204"/>
    </font>
    <font>
      <b/>
      <i/>
      <sz val="11"/>
      <name val="Arial"/>
      <family val="2"/>
      <charset val="204"/>
    </font>
    <font>
      <b/>
      <u/>
      <sz val="11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i/>
      <u/>
      <sz val="11"/>
      <name val="Arial"/>
      <family val="2"/>
      <charset val="204"/>
    </font>
    <font>
      <u/>
      <sz val="11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wrapText="1"/>
    </xf>
    <xf numFmtId="0" fontId="4" fillId="0" borderId="0" xfId="0" applyNumberFormat="1" applyFont="1" applyAlignment="1">
      <alignment wrapText="1"/>
    </xf>
    <xf numFmtId="0" fontId="8" fillId="0" borderId="0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2" fontId="6" fillId="0" borderId="1" xfId="0" applyNumberFormat="1" applyFont="1" applyBorder="1" applyAlignment="1">
      <alignment wrapText="1"/>
    </xf>
    <xf numFmtId="2" fontId="9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0" fontId="9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0" xfId="0" applyFont="1" applyAlignment="1">
      <alignment horizontal="left"/>
    </xf>
    <xf numFmtId="0" fontId="9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wrapText="1"/>
    </xf>
    <xf numFmtId="0" fontId="0" fillId="0" borderId="0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2" fontId="4" fillId="0" borderId="1" xfId="0" applyNumberFormat="1" applyFont="1" applyBorder="1" applyAlignment="1">
      <alignment wrapText="1"/>
    </xf>
    <xf numFmtId="2" fontId="15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NumberFormat="1" applyFont="1" applyBorder="1" applyAlignment="1">
      <alignment horizontal="center" wrapText="1"/>
    </xf>
    <xf numFmtId="0" fontId="15" fillId="0" borderId="1" xfId="0" applyNumberFormat="1" applyFont="1" applyBorder="1" applyAlignment="1">
      <alignment wrapText="1"/>
    </xf>
    <xf numFmtId="0" fontId="15" fillId="0" borderId="0" xfId="0" applyFont="1" applyAlignment="1">
      <alignment horizontal="left"/>
    </xf>
    <xf numFmtId="0" fontId="15" fillId="0" borderId="0" xfId="0" applyNumberFormat="1" applyFont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4" fontId="2" fillId="3" borderId="1" xfId="0" applyNumberFormat="1" applyFont="1" applyFill="1" applyBorder="1" applyAlignment="1">
      <alignment wrapText="1"/>
    </xf>
    <xf numFmtId="0" fontId="2" fillId="2" borderId="6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4" fontId="2" fillId="2" borderId="9" xfId="0" applyNumberFormat="1" applyFont="1" applyFill="1" applyBorder="1" applyAlignment="1">
      <alignment wrapText="1"/>
    </xf>
    <xf numFmtId="4" fontId="19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left" wrapText="1" indent="5"/>
    </xf>
    <xf numFmtId="2" fontId="21" fillId="0" borderId="1" xfId="0" applyNumberFormat="1" applyFont="1" applyBorder="1" applyAlignment="1">
      <alignment wrapText="1"/>
    </xf>
    <xf numFmtId="0" fontId="17" fillId="0" borderId="0" xfId="0" applyNumberFormat="1" applyFont="1" applyAlignment="1">
      <alignment horizontal="center" wrapText="1"/>
    </xf>
    <xf numFmtId="0" fontId="4" fillId="0" borderId="0" xfId="0" applyNumberFormat="1" applyFont="1" applyAlignment="1">
      <alignment horizont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19" fillId="0" borderId="10" xfId="0" applyFont="1" applyBorder="1" applyAlignment="1">
      <alignment wrapText="1"/>
    </xf>
    <xf numFmtId="0" fontId="15" fillId="0" borderId="2" xfId="0" applyFont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21" fillId="0" borderId="2" xfId="0" applyFont="1" applyBorder="1" applyAlignment="1">
      <alignment horizontal="left" wrapText="1"/>
    </xf>
    <xf numFmtId="0" fontId="21" fillId="0" borderId="3" xfId="0" applyFont="1" applyBorder="1" applyAlignment="1">
      <alignment horizontal="left" wrapText="1"/>
    </xf>
    <xf numFmtId="0" fontId="21" fillId="0" borderId="4" xfId="0" applyFont="1" applyBorder="1" applyAlignment="1">
      <alignment horizontal="left" wrapText="1"/>
    </xf>
    <xf numFmtId="0" fontId="15" fillId="0" borderId="0" xfId="0" applyNumberFormat="1" applyFont="1" applyAlignment="1">
      <alignment horizontal="left" wrapText="1"/>
    </xf>
    <xf numFmtId="0" fontId="4" fillId="0" borderId="0" xfId="0" applyNumberFormat="1" applyFont="1" applyBorder="1" applyAlignment="1">
      <alignment horizontal="left" wrapText="1"/>
    </xf>
    <xf numFmtId="0" fontId="15" fillId="0" borderId="1" xfId="0" applyNumberFormat="1" applyFont="1" applyBorder="1" applyAlignment="1">
      <alignment horizontal="left" wrapText="1"/>
    </xf>
    <xf numFmtId="0" fontId="15" fillId="0" borderId="2" xfId="0" applyNumberFormat="1" applyFont="1" applyBorder="1" applyAlignment="1">
      <alignment horizontal="left" wrapText="1"/>
    </xf>
    <xf numFmtId="0" fontId="15" fillId="0" borderId="3" xfId="0" applyNumberFormat="1" applyFont="1" applyBorder="1" applyAlignment="1">
      <alignment horizontal="left" wrapText="1"/>
    </xf>
    <xf numFmtId="0" fontId="15" fillId="0" borderId="4" xfId="0" applyNumberFormat="1" applyFont="1" applyBorder="1" applyAlignment="1">
      <alignment horizontal="left" wrapText="1"/>
    </xf>
    <xf numFmtId="0" fontId="4" fillId="0" borderId="2" xfId="0" applyNumberFormat="1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center" wrapText="1"/>
    </xf>
    <xf numFmtId="0" fontId="4" fillId="0" borderId="4" xfId="0" applyNumberFormat="1" applyFont="1" applyBorder="1" applyAlignment="1">
      <alignment horizontal="center" wrapText="1"/>
    </xf>
    <xf numFmtId="0" fontId="16" fillId="0" borderId="5" xfId="0" applyNumberFormat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21" fillId="0" borderId="1" xfId="0" applyFont="1" applyBorder="1" applyAlignment="1">
      <alignment horizontal="left" wrapText="1"/>
    </xf>
    <xf numFmtId="0" fontId="4" fillId="0" borderId="3" xfId="0" applyNumberFormat="1" applyFont="1" applyBorder="1" applyAlignment="1">
      <alignment horizontal="right" wrapText="1"/>
    </xf>
    <xf numFmtId="0" fontId="4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left" wrapText="1"/>
    </xf>
    <xf numFmtId="10" fontId="13" fillId="0" borderId="3" xfId="0" applyNumberFormat="1" applyFont="1" applyBorder="1" applyAlignment="1">
      <alignment horizontal="right" wrapText="1"/>
    </xf>
    <xf numFmtId="0" fontId="1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3" fillId="0" borderId="0" xfId="0" applyFont="1" applyBorder="1" applyAlignment="1">
      <alignment horizontal="right" wrapText="1"/>
    </xf>
    <xf numFmtId="0" fontId="4" fillId="0" borderId="1" xfId="0" applyFont="1" applyBorder="1" applyAlignment="1">
      <alignment horizontal="center" wrapText="1"/>
    </xf>
    <xf numFmtId="0" fontId="15" fillId="0" borderId="7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9" fillId="0" borderId="0" xfId="0" applyNumberFormat="1" applyFont="1" applyAlignment="1">
      <alignment horizontal="left" wrapText="1"/>
    </xf>
    <xf numFmtId="0" fontId="6" fillId="0" borderId="0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center" wrapText="1"/>
    </xf>
    <xf numFmtId="0" fontId="9" fillId="0" borderId="1" xfId="0" applyNumberFormat="1" applyFont="1" applyBorder="1" applyAlignment="1">
      <alignment horizontal="left" wrapText="1"/>
    </xf>
    <xf numFmtId="0" fontId="6" fillId="0" borderId="2" xfId="0" applyNumberFormat="1" applyFont="1" applyBorder="1" applyAlignment="1">
      <alignment horizontal="center" wrapText="1"/>
    </xf>
    <xf numFmtId="0" fontId="6" fillId="0" borderId="3" xfId="0" applyNumberFormat="1" applyFont="1" applyBorder="1" applyAlignment="1">
      <alignment horizontal="center" wrapText="1"/>
    </xf>
    <xf numFmtId="0" fontId="6" fillId="0" borderId="4" xfId="0" applyNumberFormat="1" applyFont="1" applyBorder="1" applyAlignment="1">
      <alignment horizontal="center" wrapText="1"/>
    </xf>
    <xf numFmtId="0" fontId="10" fillId="0" borderId="5" xfId="0" applyNumberFormat="1" applyFont="1" applyBorder="1" applyAlignment="1">
      <alignment horizontal="left" wrapText="1"/>
    </xf>
    <xf numFmtId="0" fontId="11" fillId="0" borderId="0" xfId="0" applyNumberFormat="1" applyFont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10" fontId="5" fillId="0" borderId="3" xfId="0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6" fillId="0" borderId="3" xfId="0" applyNumberFormat="1" applyFont="1" applyBorder="1" applyAlignment="1">
      <alignment horizontal="right" wrapText="1"/>
    </xf>
    <xf numFmtId="0" fontId="6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20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2"/>
  <sheetViews>
    <sheetView tabSelected="1" topLeftCell="B41" zoomScale="90" zoomScaleNormal="90" workbookViewId="0">
      <selection activeCell="B1" sqref="B1:G72"/>
    </sheetView>
  </sheetViews>
  <sheetFormatPr defaultRowHeight="15"/>
  <cols>
    <col min="1" max="1" width="0.140625" style="1" hidden="1" customWidth="1"/>
    <col min="2" max="2" width="3.42578125" style="1" bestFit="1" customWidth="1"/>
    <col min="3" max="3" width="34.5703125" style="1" customWidth="1"/>
    <col min="4" max="4" width="19.28515625" style="1" customWidth="1"/>
    <col min="5" max="5" width="9.140625" style="1"/>
    <col min="6" max="6" width="34.8554687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4.57031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4.57031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4.57031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4.57031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4.57031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4.57031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4.57031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4.57031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4.57031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4.57031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4.57031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4.57031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4.57031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4.57031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4.57031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4.57031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4.57031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4.57031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4.57031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4.57031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4.57031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4.57031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4.57031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4.57031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4.57031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4.57031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4.57031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4.57031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4.57031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4.57031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4.57031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4.57031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4.57031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4.57031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4.57031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4.57031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4.57031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4.57031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4.57031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4.57031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4.57031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4.57031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4.57031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4.57031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4.57031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4.57031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4.57031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4.57031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4.57031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4.57031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4.57031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4.57031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4.57031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4.57031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4.57031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4.57031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4.57031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4.57031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4.57031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4.57031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4.57031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4.57031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4.5703125" style="1" customWidth="1"/>
    <col min="16135" max="16135" width="14.7109375" style="1" customWidth="1"/>
    <col min="16136" max="16384" width="9.140625" style="1"/>
  </cols>
  <sheetData>
    <row r="1" spans="2:7">
      <c r="B1" s="67" t="s">
        <v>0</v>
      </c>
      <c r="C1" s="67"/>
      <c r="D1" s="67"/>
      <c r="E1" s="67"/>
      <c r="F1" s="67"/>
      <c r="G1" s="67"/>
    </row>
    <row r="2" spans="2:7" ht="36" customHeight="1">
      <c r="B2" s="68" t="s">
        <v>57</v>
      </c>
      <c r="C2" s="68"/>
      <c r="D2" s="68"/>
      <c r="E2" s="68"/>
      <c r="F2" s="68"/>
      <c r="G2" s="68"/>
    </row>
    <row r="3" spans="2:7">
      <c r="B3" s="15"/>
      <c r="C3" s="69" t="s">
        <v>1</v>
      </c>
      <c r="D3" s="69"/>
      <c r="E3" s="69"/>
      <c r="F3" s="69"/>
      <c r="G3" s="69"/>
    </row>
    <row r="4" spans="2:7">
      <c r="B4" s="16" t="s">
        <v>2</v>
      </c>
      <c r="C4" s="70"/>
      <c r="D4" s="70"/>
      <c r="E4" s="70"/>
      <c r="F4" s="70"/>
      <c r="G4" s="17" t="s">
        <v>3</v>
      </c>
    </row>
    <row r="5" spans="2:7">
      <c r="B5" s="26">
        <v>1</v>
      </c>
      <c r="C5" s="39" t="s">
        <v>4</v>
      </c>
      <c r="D5" s="39"/>
      <c r="E5" s="39"/>
      <c r="F5" s="39"/>
      <c r="G5" s="17"/>
    </row>
    <row r="6" spans="2:7">
      <c r="B6" s="26"/>
      <c r="C6" s="38" t="s">
        <v>64</v>
      </c>
      <c r="D6" s="38"/>
      <c r="E6" s="38"/>
      <c r="F6" s="38"/>
      <c r="G6" s="34">
        <v>4716.21</v>
      </c>
    </row>
    <row r="7" spans="2:7">
      <c r="B7" s="26"/>
      <c r="C7" s="38" t="s">
        <v>65</v>
      </c>
      <c r="D7" s="38"/>
      <c r="E7" s="38"/>
      <c r="F7" s="38"/>
      <c r="G7" s="34">
        <v>4699.5600000000004</v>
      </c>
    </row>
    <row r="8" spans="2:7">
      <c r="B8" s="26"/>
      <c r="C8" s="71" t="s">
        <v>5</v>
      </c>
      <c r="D8" s="71"/>
      <c r="E8" s="71"/>
      <c r="F8" s="71"/>
      <c r="G8" s="18">
        <v>269.57</v>
      </c>
    </row>
    <row r="9" spans="2:7">
      <c r="B9" s="26">
        <v>2</v>
      </c>
      <c r="C9" s="39" t="s">
        <v>6</v>
      </c>
      <c r="D9" s="101"/>
      <c r="E9" s="101"/>
      <c r="F9" s="101"/>
      <c r="G9" s="33">
        <f>G10+G19+G24+G25+G27+G29+G31+G32+G33+G34+G30+G26+G16</f>
        <v>4376.1500000000005</v>
      </c>
    </row>
    <row r="10" spans="2:7">
      <c r="B10" s="26">
        <v>3</v>
      </c>
      <c r="C10" s="42" t="s">
        <v>66</v>
      </c>
      <c r="D10" s="42"/>
      <c r="E10" s="42"/>
      <c r="F10" s="42"/>
      <c r="G10" s="33">
        <f>G11+G12+G13+G14+G15+G17+G18+G20+G21+G22+G23</f>
        <v>3331.07</v>
      </c>
    </row>
    <row r="11" spans="2:7">
      <c r="B11" s="16"/>
      <c r="C11" s="38" t="s">
        <v>55</v>
      </c>
      <c r="D11" s="38"/>
      <c r="E11" s="38"/>
      <c r="F11" s="38"/>
      <c r="G11" s="18">
        <f>G59</f>
        <v>2073.59</v>
      </c>
    </row>
    <row r="12" spans="2:7">
      <c r="B12" s="16">
        <v>2</v>
      </c>
      <c r="C12" s="60" t="s">
        <v>56</v>
      </c>
      <c r="D12" s="72"/>
      <c r="E12" s="72"/>
      <c r="F12" s="72"/>
      <c r="G12" s="18">
        <f>G51</f>
        <v>143.97</v>
      </c>
    </row>
    <row r="13" spans="2:7">
      <c r="B13" s="16"/>
      <c r="C13" s="38" t="s">
        <v>7</v>
      </c>
      <c r="D13" s="38"/>
      <c r="E13" s="38"/>
      <c r="F13" s="38"/>
      <c r="G13" s="19">
        <v>228.28</v>
      </c>
    </row>
    <row r="14" spans="2:7" ht="30" customHeight="1">
      <c r="B14" s="16"/>
      <c r="C14" s="38" t="s">
        <v>8</v>
      </c>
      <c r="D14" s="38"/>
      <c r="E14" s="38"/>
      <c r="F14" s="38"/>
      <c r="G14" s="19">
        <v>307.43</v>
      </c>
    </row>
    <row r="15" spans="2:7">
      <c r="B15" s="16"/>
      <c r="C15" s="43" t="s">
        <v>73</v>
      </c>
      <c r="D15" s="44"/>
      <c r="E15" s="44"/>
      <c r="F15" s="45"/>
      <c r="G15" s="19">
        <v>396.87</v>
      </c>
    </row>
    <row r="16" spans="2:7">
      <c r="B16" s="16"/>
      <c r="C16" s="43" t="s">
        <v>83</v>
      </c>
      <c r="D16" s="44"/>
      <c r="E16" s="44"/>
      <c r="F16" s="45"/>
      <c r="G16" s="19">
        <v>182.46</v>
      </c>
    </row>
    <row r="17" spans="2:7">
      <c r="B17" s="16"/>
      <c r="C17" s="38" t="s">
        <v>9</v>
      </c>
      <c r="D17" s="38"/>
      <c r="E17" s="38"/>
      <c r="F17" s="38"/>
      <c r="G17" s="19">
        <v>94.15</v>
      </c>
    </row>
    <row r="18" spans="2:7">
      <c r="B18" s="16"/>
      <c r="C18" s="43" t="s">
        <v>84</v>
      </c>
      <c r="D18" s="44"/>
      <c r="E18" s="44"/>
      <c r="F18" s="45"/>
      <c r="G18" s="19">
        <v>55.88</v>
      </c>
    </row>
    <row r="19" spans="2:7">
      <c r="B19" s="16"/>
      <c r="C19" s="43" t="s">
        <v>88</v>
      </c>
      <c r="D19" s="44"/>
      <c r="E19" s="44"/>
      <c r="F19" s="45"/>
      <c r="G19" s="19">
        <v>30</v>
      </c>
    </row>
    <row r="20" spans="2:7">
      <c r="B20" s="16"/>
      <c r="C20" s="43" t="s">
        <v>74</v>
      </c>
      <c r="D20" s="44"/>
      <c r="E20" s="44"/>
      <c r="F20" s="45"/>
      <c r="G20" s="19">
        <v>6.23</v>
      </c>
    </row>
    <row r="21" spans="2:7">
      <c r="B21" s="16"/>
      <c r="C21" s="65" t="s">
        <v>69</v>
      </c>
      <c r="D21" s="65"/>
      <c r="E21" s="65"/>
      <c r="F21" s="65"/>
      <c r="G21" s="19">
        <v>20.010000000000002</v>
      </c>
    </row>
    <row r="22" spans="2:7">
      <c r="B22" s="16"/>
      <c r="C22" s="43" t="s">
        <v>38</v>
      </c>
      <c r="D22" s="44"/>
      <c r="E22" s="44"/>
      <c r="F22" s="45"/>
      <c r="G22" s="19">
        <v>3.16</v>
      </c>
    </row>
    <row r="23" spans="2:7">
      <c r="B23" s="16"/>
      <c r="C23" s="43" t="s">
        <v>85</v>
      </c>
      <c r="D23" s="44"/>
      <c r="E23" s="44"/>
      <c r="F23" s="45"/>
      <c r="G23" s="19">
        <v>1.5</v>
      </c>
    </row>
    <row r="24" spans="2:7">
      <c r="B24" s="16"/>
      <c r="C24" s="43" t="s">
        <v>71</v>
      </c>
      <c r="D24" s="44"/>
      <c r="E24" s="44"/>
      <c r="F24" s="45"/>
      <c r="G24" s="19">
        <f>3.26+6.43-1.3</f>
        <v>8.3899999999999988</v>
      </c>
    </row>
    <row r="25" spans="2:7">
      <c r="B25" s="16"/>
      <c r="C25" s="43" t="s">
        <v>68</v>
      </c>
      <c r="D25" s="44"/>
      <c r="E25" s="44"/>
      <c r="F25" s="45"/>
      <c r="G25" s="19">
        <f>5.89+1.3</f>
        <v>7.1899999999999995</v>
      </c>
    </row>
    <row r="26" spans="2:7">
      <c r="B26" s="16"/>
      <c r="C26" s="43" t="s">
        <v>91</v>
      </c>
      <c r="D26" s="44"/>
      <c r="E26" s="44"/>
      <c r="F26" s="45"/>
      <c r="G26" s="19">
        <v>190</v>
      </c>
    </row>
    <row r="27" spans="2:7">
      <c r="B27" s="16"/>
      <c r="C27" s="43" t="s">
        <v>67</v>
      </c>
      <c r="D27" s="44"/>
      <c r="E27" s="44"/>
      <c r="F27" s="45"/>
      <c r="G27" s="19">
        <v>182.9</v>
      </c>
    </row>
    <row r="28" spans="2:7">
      <c r="B28" s="16"/>
      <c r="C28" s="43" t="s">
        <v>87</v>
      </c>
      <c r="D28" s="44"/>
      <c r="E28" s="44"/>
      <c r="F28" s="45"/>
      <c r="G28" s="19">
        <v>-10.54</v>
      </c>
    </row>
    <row r="29" spans="2:7">
      <c r="B29" s="16"/>
      <c r="C29" s="43" t="s">
        <v>86</v>
      </c>
      <c r="D29" s="44"/>
      <c r="E29" s="44"/>
      <c r="F29" s="45"/>
      <c r="G29" s="19">
        <f>31.21+11.69+4.28</f>
        <v>47.18</v>
      </c>
    </row>
    <row r="30" spans="2:7">
      <c r="B30" s="16"/>
      <c r="C30" s="43" t="s">
        <v>90</v>
      </c>
      <c r="D30" s="44"/>
      <c r="E30" s="44"/>
      <c r="F30" s="45"/>
      <c r="G30" s="19">
        <v>231</v>
      </c>
    </row>
    <row r="31" spans="2:7">
      <c r="B31" s="16"/>
      <c r="C31" s="43" t="s">
        <v>82</v>
      </c>
      <c r="D31" s="44"/>
      <c r="E31" s="44"/>
      <c r="F31" s="45"/>
      <c r="G31" s="19">
        <v>132.9</v>
      </c>
    </row>
    <row r="32" spans="2:7">
      <c r="B32" s="16"/>
      <c r="C32" s="43" t="s">
        <v>72</v>
      </c>
      <c r="D32" s="44"/>
      <c r="E32" s="44"/>
      <c r="F32" s="45"/>
      <c r="G32" s="19">
        <v>2</v>
      </c>
    </row>
    <row r="33" spans="2:7">
      <c r="B33" s="16"/>
      <c r="C33" s="43" t="s">
        <v>76</v>
      </c>
      <c r="D33" s="44"/>
      <c r="E33" s="44"/>
      <c r="F33" s="45"/>
      <c r="G33" s="19">
        <v>23.14</v>
      </c>
    </row>
    <row r="34" spans="2:7">
      <c r="B34" s="16"/>
      <c r="C34" s="43" t="s">
        <v>70</v>
      </c>
      <c r="D34" s="44"/>
      <c r="E34" s="44"/>
      <c r="F34" s="45"/>
      <c r="G34" s="19">
        <v>7.92</v>
      </c>
    </row>
    <row r="35" spans="2:7">
      <c r="B35" s="16">
        <v>3</v>
      </c>
      <c r="C35" s="60" t="s">
        <v>59</v>
      </c>
      <c r="D35" s="60"/>
      <c r="E35" s="60"/>
      <c r="F35" s="60"/>
      <c r="G35" s="18">
        <f>3812.91-269.57</f>
        <v>3543.3399999999997</v>
      </c>
    </row>
    <row r="36" spans="2:7">
      <c r="B36" s="16">
        <v>4</v>
      </c>
      <c r="C36" s="60" t="s">
        <v>60</v>
      </c>
      <c r="D36" s="60"/>
      <c r="E36" s="60"/>
      <c r="F36" s="60"/>
      <c r="G36" s="18">
        <v>13.32</v>
      </c>
    </row>
    <row r="37" spans="2:7">
      <c r="B37" s="27">
        <v>5</v>
      </c>
      <c r="C37" s="41" t="s">
        <v>61</v>
      </c>
      <c r="D37" s="41"/>
      <c r="E37" s="41"/>
      <c r="F37" s="41"/>
      <c r="G37" s="28">
        <v>280.72000000000003</v>
      </c>
    </row>
    <row r="38" spans="2:7">
      <c r="B38" s="27">
        <v>6</v>
      </c>
      <c r="C38" s="40" t="s">
        <v>62</v>
      </c>
      <c r="D38" s="40"/>
      <c r="E38" s="40"/>
      <c r="F38" s="40"/>
      <c r="G38" s="28">
        <v>702.07</v>
      </c>
    </row>
    <row r="39" spans="2:7" ht="28.5" customHeight="1">
      <c r="B39" s="29">
        <v>7</v>
      </c>
      <c r="C39" s="40" t="s">
        <v>89</v>
      </c>
      <c r="D39" s="40"/>
      <c r="E39" s="40"/>
      <c r="F39" s="40"/>
      <c r="G39" s="30">
        <f>G37+G10-G35-G8</f>
        <v>-201.11999999999972</v>
      </c>
    </row>
    <row r="40" spans="2:7" ht="15.75" thickBot="1">
      <c r="B40" s="31">
        <v>8</v>
      </c>
      <c r="C40" s="40" t="s">
        <v>63</v>
      </c>
      <c r="D40" s="40"/>
      <c r="E40" s="40"/>
      <c r="F40" s="40"/>
      <c r="G40" s="32">
        <f>G38+G6-G7</f>
        <v>718.71999999999935</v>
      </c>
    </row>
    <row r="41" spans="2:7">
      <c r="B41" s="66" t="s">
        <v>10</v>
      </c>
      <c r="C41" s="66"/>
      <c r="D41" s="66"/>
      <c r="E41" s="66"/>
      <c r="F41" s="66"/>
      <c r="G41" s="66"/>
    </row>
    <row r="42" spans="2:7">
      <c r="B42" s="17" t="s">
        <v>2</v>
      </c>
      <c r="C42" s="60" t="s">
        <v>75</v>
      </c>
      <c r="D42" s="60"/>
      <c r="E42" s="60"/>
      <c r="F42" s="60"/>
      <c r="G42" s="20" t="s">
        <v>11</v>
      </c>
    </row>
    <row r="43" spans="2:7" ht="15.75">
      <c r="B43" s="22">
        <v>1</v>
      </c>
      <c r="C43" s="61" t="s">
        <v>54</v>
      </c>
      <c r="D43" s="61"/>
      <c r="E43" s="61"/>
      <c r="F43" s="61"/>
      <c r="G43" s="35">
        <v>4.3899999999999997</v>
      </c>
    </row>
    <row r="44" spans="2:7" ht="32.25" customHeight="1">
      <c r="B44" s="17">
        <v>2</v>
      </c>
      <c r="C44" s="62" t="s">
        <v>95</v>
      </c>
      <c r="D44" s="62"/>
      <c r="E44" s="62"/>
      <c r="F44" s="62"/>
      <c r="G44" s="35">
        <v>41.67</v>
      </c>
    </row>
    <row r="45" spans="2:7" ht="30" customHeight="1">
      <c r="B45" s="17">
        <v>3</v>
      </c>
      <c r="C45" s="46" t="s">
        <v>96</v>
      </c>
      <c r="D45" s="47"/>
      <c r="E45" s="47"/>
      <c r="F45" s="48"/>
      <c r="G45" s="35">
        <v>78.540000000000006</v>
      </c>
    </row>
    <row r="46" spans="2:7" ht="17.25" customHeight="1">
      <c r="B46" s="17">
        <v>4</v>
      </c>
      <c r="C46" s="46" t="s">
        <v>77</v>
      </c>
      <c r="D46" s="47"/>
      <c r="E46" s="47"/>
      <c r="F46" s="48"/>
      <c r="G46" s="35">
        <v>0.85</v>
      </c>
    </row>
    <row r="47" spans="2:7" ht="17.25" customHeight="1">
      <c r="B47" s="17">
        <v>5</v>
      </c>
      <c r="C47" s="46" t="s">
        <v>78</v>
      </c>
      <c r="D47" s="47"/>
      <c r="E47" s="47"/>
      <c r="F47" s="48"/>
      <c r="G47" s="35">
        <v>11.67</v>
      </c>
    </row>
    <row r="48" spans="2:7" ht="17.25" customHeight="1">
      <c r="B48" s="17">
        <v>6</v>
      </c>
      <c r="C48" s="46" t="s">
        <v>79</v>
      </c>
      <c r="D48" s="47"/>
      <c r="E48" s="47"/>
      <c r="F48" s="48"/>
      <c r="G48" s="35">
        <v>2.95</v>
      </c>
    </row>
    <row r="49" spans="2:7" ht="17.25" customHeight="1">
      <c r="B49" s="17">
        <v>7</v>
      </c>
      <c r="C49" s="46" t="s">
        <v>80</v>
      </c>
      <c r="D49" s="47"/>
      <c r="E49" s="47"/>
      <c r="F49" s="48"/>
      <c r="G49" s="35">
        <v>0.4</v>
      </c>
    </row>
    <row r="50" spans="2:7" ht="15.75">
      <c r="B50" s="17">
        <v>8</v>
      </c>
      <c r="C50" s="62" t="s">
        <v>81</v>
      </c>
      <c r="D50" s="62"/>
      <c r="E50" s="62"/>
      <c r="F50" s="62"/>
      <c r="G50" s="35">
        <v>3.5</v>
      </c>
    </row>
    <row r="51" spans="2:7">
      <c r="B51" s="16"/>
      <c r="C51" s="60" t="s">
        <v>12</v>
      </c>
      <c r="D51" s="60"/>
      <c r="E51" s="60"/>
      <c r="F51" s="60"/>
      <c r="G51" s="18">
        <f>SUM(G43:G50)</f>
        <v>143.97</v>
      </c>
    </row>
    <row r="52" spans="2:7">
      <c r="B52" s="63" t="s">
        <v>13</v>
      </c>
      <c r="C52" s="63"/>
      <c r="D52" s="63"/>
      <c r="E52" s="63"/>
      <c r="F52" s="63"/>
      <c r="G52" s="63"/>
    </row>
    <row r="53" spans="2:7">
      <c r="B53" s="23" t="s">
        <v>14</v>
      </c>
      <c r="C53" s="64" t="s">
        <v>15</v>
      </c>
      <c r="D53" s="64"/>
      <c r="E53" s="64"/>
      <c r="F53" s="64"/>
      <c r="G53" s="20" t="s">
        <v>11</v>
      </c>
    </row>
    <row r="54" spans="2:7">
      <c r="B54" s="22">
        <v>1</v>
      </c>
      <c r="C54" s="51" t="s">
        <v>16</v>
      </c>
      <c r="D54" s="51"/>
      <c r="E54" s="51"/>
      <c r="F54" s="51"/>
      <c r="G54" s="21">
        <v>494.93</v>
      </c>
    </row>
    <row r="55" spans="2:7">
      <c r="B55" s="22">
        <v>2</v>
      </c>
      <c r="C55" s="51" t="s">
        <v>17</v>
      </c>
      <c r="D55" s="51"/>
      <c r="E55" s="51"/>
      <c r="F55" s="51"/>
      <c r="G55" s="21">
        <v>1101.21</v>
      </c>
    </row>
    <row r="56" spans="2:7">
      <c r="B56" s="22">
        <v>3</v>
      </c>
      <c r="C56" s="51" t="s">
        <v>18</v>
      </c>
      <c r="D56" s="51"/>
      <c r="E56" s="51"/>
      <c r="F56" s="51"/>
      <c r="G56" s="21">
        <v>408.22</v>
      </c>
    </row>
    <row r="57" spans="2:7">
      <c r="B57" s="22">
        <v>4</v>
      </c>
      <c r="C57" s="51" t="s">
        <v>19</v>
      </c>
      <c r="D57" s="51"/>
      <c r="E57" s="51"/>
      <c r="F57" s="51"/>
      <c r="G57" s="21">
        <v>252.13</v>
      </c>
    </row>
    <row r="58" spans="2:7">
      <c r="B58" s="22">
        <v>5</v>
      </c>
      <c r="C58" s="52" t="s">
        <v>58</v>
      </c>
      <c r="D58" s="53"/>
      <c r="E58" s="53"/>
      <c r="F58" s="54"/>
      <c r="G58" s="21">
        <v>-182.9</v>
      </c>
    </row>
    <row r="59" spans="2:7">
      <c r="B59" s="55" t="s">
        <v>12</v>
      </c>
      <c r="C59" s="56"/>
      <c r="D59" s="56"/>
      <c r="E59" s="56"/>
      <c r="F59" s="57"/>
      <c r="G59" s="20">
        <f>G54+G55+G56+G57+G58</f>
        <v>2073.59</v>
      </c>
    </row>
    <row r="60" spans="2:7" ht="33.75" customHeight="1">
      <c r="B60" s="58" t="s">
        <v>20</v>
      </c>
      <c r="C60" s="58"/>
      <c r="D60" s="58"/>
      <c r="E60" s="58"/>
      <c r="F60" s="58"/>
      <c r="G60" s="58"/>
    </row>
    <row r="61" spans="2:7">
      <c r="B61" s="59" t="s">
        <v>21</v>
      </c>
      <c r="C61" s="59"/>
      <c r="D61" s="59"/>
      <c r="E61" s="59"/>
      <c r="F61" s="59"/>
      <c r="G61" s="24"/>
    </row>
    <row r="62" spans="2:7">
      <c r="B62" s="49" t="s">
        <v>94</v>
      </c>
      <c r="C62" s="49"/>
      <c r="D62" s="49"/>
      <c r="E62" s="49"/>
      <c r="F62" s="49"/>
      <c r="G62" s="24"/>
    </row>
    <row r="63" spans="2:7">
      <c r="B63" s="49" t="s">
        <v>92</v>
      </c>
      <c r="C63" s="49"/>
      <c r="D63" s="49"/>
      <c r="E63" s="49"/>
      <c r="F63" s="49"/>
      <c r="G63" s="49"/>
    </row>
    <row r="64" spans="2:7">
      <c r="B64" s="49" t="s">
        <v>93</v>
      </c>
      <c r="C64" s="49"/>
      <c r="D64" s="49"/>
      <c r="E64" s="49"/>
      <c r="F64" s="49"/>
      <c r="G64" s="24"/>
    </row>
    <row r="65" spans="2:7">
      <c r="B65" s="49" t="s">
        <v>22</v>
      </c>
      <c r="C65" s="49"/>
      <c r="D65" s="49"/>
      <c r="E65" s="49"/>
      <c r="F65" s="49"/>
      <c r="G65" s="24"/>
    </row>
    <row r="66" spans="2:7" ht="30" customHeight="1">
      <c r="B66" s="49" t="s">
        <v>23</v>
      </c>
      <c r="C66" s="49"/>
      <c r="D66" s="49"/>
      <c r="E66" s="49"/>
      <c r="F66" s="49"/>
      <c r="G66" s="49"/>
    </row>
    <row r="67" spans="2:7" ht="29.25" customHeight="1">
      <c r="B67" s="49" t="s">
        <v>24</v>
      </c>
      <c r="C67" s="49"/>
      <c r="D67" s="49"/>
      <c r="E67" s="49"/>
      <c r="F67" s="49"/>
      <c r="G67" s="49"/>
    </row>
    <row r="68" spans="2:7">
      <c r="B68" s="49" t="s">
        <v>25</v>
      </c>
      <c r="C68" s="49"/>
      <c r="D68" s="49"/>
      <c r="E68" s="49"/>
      <c r="F68" s="49"/>
      <c r="G68" s="49"/>
    </row>
    <row r="69" spans="2:7" ht="31.5" customHeight="1">
      <c r="B69" s="49" t="s">
        <v>53</v>
      </c>
      <c r="C69" s="49"/>
      <c r="D69" s="49"/>
      <c r="E69" s="49"/>
      <c r="F69" s="49"/>
      <c r="G69" s="49"/>
    </row>
    <row r="70" spans="2:7">
      <c r="B70" s="50" t="s">
        <v>97</v>
      </c>
      <c r="C70" s="50"/>
      <c r="D70" s="50"/>
      <c r="E70" s="50"/>
      <c r="F70" s="50"/>
      <c r="G70" s="50"/>
    </row>
    <row r="71" spans="2:7">
      <c r="B71" s="25"/>
      <c r="C71" s="36"/>
      <c r="D71" s="36"/>
      <c r="E71" s="36"/>
      <c r="F71" s="36"/>
      <c r="G71" s="25"/>
    </row>
    <row r="72" spans="2:7">
      <c r="B72" s="37" t="s">
        <v>27</v>
      </c>
      <c r="C72" s="37"/>
      <c r="D72" s="37"/>
      <c r="E72" s="2"/>
      <c r="F72" s="37" t="s">
        <v>28</v>
      </c>
      <c r="G72" s="37"/>
    </row>
  </sheetData>
  <mergeCells count="73">
    <mergeCell ref="B1:G1"/>
    <mergeCell ref="B2:G2"/>
    <mergeCell ref="C3:G3"/>
    <mergeCell ref="C4:F4"/>
    <mergeCell ref="C8:F8"/>
    <mergeCell ref="C9:F9"/>
    <mergeCell ref="C11:F11"/>
    <mergeCell ref="C12:F12"/>
    <mergeCell ref="C13:F13"/>
    <mergeCell ref="C42:F42"/>
    <mergeCell ref="C43:F43"/>
    <mergeCell ref="C44:F44"/>
    <mergeCell ref="C45:F45"/>
    <mergeCell ref="C50:F50"/>
    <mergeCell ref="C51:F51"/>
    <mergeCell ref="B52:G52"/>
    <mergeCell ref="C53:F53"/>
    <mergeCell ref="C14:F14"/>
    <mergeCell ref="C17:F17"/>
    <mergeCell ref="C21:F21"/>
    <mergeCell ref="C22:F22"/>
    <mergeCell ref="C35:F35"/>
    <mergeCell ref="C36:F36"/>
    <mergeCell ref="C39:F39"/>
    <mergeCell ref="C40:F40"/>
    <mergeCell ref="B41:G41"/>
    <mergeCell ref="C18:F18"/>
    <mergeCell ref="C33:F33"/>
    <mergeCell ref="C23:F23"/>
    <mergeCell ref="C28:F28"/>
    <mergeCell ref="C19:F19"/>
    <mergeCell ref="C30:F30"/>
    <mergeCell ref="C26:F26"/>
    <mergeCell ref="B64:F64"/>
    <mergeCell ref="B65:F65"/>
    <mergeCell ref="B66:G66"/>
    <mergeCell ref="B67:G67"/>
    <mergeCell ref="B68:G68"/>
    <mergeCell ref="B69:G69"/>
    <mergeCell ref="B70:G70"/>
    <mergeCell ref="C54:F54"/>
    <mergeCell ref="C55:F55"/>
    <mergeCell ref="C56:F56"/>
    <mergeCell ref="C57:F57"/>
    <mergeCell ref="C58:F58"/>
    <mergeCell ref="B59:F59"/>
    <mergeCell ref="B60:G60"/>
    <mergeCell ref="B61:F61"/>
    <mergeCell ref="B62:F62"/>
    <mergeCell ref="C71:F71"/>
    <mergeCell ref="B72:D72"/>
    <mergeCell ref="F72:G72"/>
    <mergeCell ref="C7:F7"/>
    <mergeCell ref="C6:F6"/>
    <mergeCell ref="C5:F5"/>
    <mergeCell ref="C38:F38"/>
    <mergeCell ref="C37:F37"/>
    <mergeCell ref="C10:F10"/>
    <mergeCell ref="C27:F27"/>
    <mergeCell ref="C25:F25"/>
    <mergeCell ref="C24:F24"/>
    <mergeCell ref="C29:F29"/>
    <mergeCell ref="C34:F34"/>
    <mergeCell ref="C32:F32"/>
    <mergeCell ref="C15:F15"/>
    <mergeCell ref="C20:F20"/>
    <mergeCell ref="C31:F31"/>
    <mergeCell ref="C46:F46"/>
    <mergeCell ref="C47:F47"/>
    <mergeCell ref="C48:F48"/>
    <mergeCell ref="C49:F49"/>
    <mergeCell ref="C16:F16"/>
    <mergeCell ref="B63:G63"/>
  </mergeCells>
  <pageMargins left="0" right="0" top="0" bottom="0" header="0.14000000000000001" footer="0.14000000000000001"/>
  <pageSetup paperSize="9" scale="6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M47"/>
  <sheetViews>
    <sheetView topLeftCell="A16" workbookViewId="0">
      <selection activeCell="H19" sqref="H19"/>
    </sheetView>
  </sheetViews>
  <sheetFormatPr defaultRowHeight="15"/>
  <cols>
    <col min="1" max="1" width="4.28515625" customWidth="1"/>
    <col min="5" max="5" width="55.42578125" customWidth="1"/>
    <col min="6" max="6" width="15.85546875" customWidth="1"/>
  </cols>
  <sheetData>
    <row r="2" spans="1:6" ht="20.25">
      <c r="A2" s="98" t="s">
        <v>0</v>
      </c>
      <c r="B2" s="98"/>
      <c r="C2" s="98"/>
      <c r="D2" s="98"/>
      <c r="E2" s="98"/>
      <c r="F2" s="98"/>
    </row>
    <row r="3" spans="1:6" ht="81" customHeight="1">
      <c r="A3" s="99" t="s">
        <v>42</v>
      </c>
      <c r="B3" s="99"/>
      <c r="C3" s="99"/>
      <c r="D3" s="99"/>
      <c r="E3" s="99"/>
      <c r="F3" s="99"/>
    </row>
    <row r="4" spans="1:6" ht="21">
      <c r="A4" s="3"/>
      <c r="B4" s="100" t="s">
        <v>1</v>
      </c>
      <c r="C4" s="100"/>
      <c r="D4" s="100"/>
      <c r="E4" s="100"/>
      <c r="F4" s="100"/>
    </row>
    <row r="5" spans="1:6" ht="37.5" customHeight="1">
      <c r="A5" s="4" t="s">
        <v>2</v>
      </c>
      <c r="B5" s="73"/>
      <c r="C5" s="73"/>
      <c r="D5" s="73"/>
      <c r="E5" s="73"/>
      <c r="F5" s="5" t="s">
        <v>3</v>
      </c>
    </row>
    <row r="6" spans="1:6" ht="20.25">
      <c r="A6" s="4">
        <v>1</v>
      </c>
      <c r="B6" s="86" t="s">
        <v>29</v>
      </c>
      <c r="C6" s="87"/>
      <c r="D6" s="87"/>
      <c r="E6" s="87"/>
      <c r="F6" s="6">
        <f>F7+F8+F9+F10+F11+F12+F13</f>
        <v>2441.3500000000004</v>
      </c>
    </row>
    <row r="7" spans="1:6" ht="37.5" customHeight="1">
      <c r="A7" s="4"/>
      <c r="B7" s="89" t="s">
        <v>43</v>
      </c>
      <c r="C7" s="90"/>
      <c r="D7" s="90"/>
      <c r="E7" s="91"/>
      <c r="F7" s="6">
        <f>F33</f>
        <v>1826.7800000000002</v>
      </c>
    </row>
    <row r="8" spans="1:6" ht="20.25">
      <c r="A8" s="4">
        <v>2</v>
      </c>
      <c r="B8" s="86" t="s">
        <v>44</v>
      </c>
      <c r="C8" s="94"/>
      <c r="D8" s="94"/>
      <c r="E8" s="94"/>
      <c r="F8" s="6">
        <f>F26</f>
        <v>70.14</v>
      </c>
    </row>
    <row r="9" spans="1:6" ht="20.25">
      <c r="A9" s="4"/>
      <c r="B9" s="87" t="s">
        <v>7</v>
      </c>
      <c r="C9" s="87"/>
      <c r="D9" s="87"/>
      <c r="E9" s="87"/>
      <c r="F9" s="7">
        <v>220.84</v>
      </c>
    </row>
    <row r="10" spans="1:6" ht="56.25" customHeight="1">
      <c r="A10" s="4"/>
      <c r="B10" s="87" t="s">
        <v>8</v>
      </c>
      <c r="C10" s="87"/>
      <c r="D10" s="87"/>
      <c r="E10" s="87"/>
      <c r="F10" s="7">
        <v>225.06</v>
      </c>
    </row>
    <row r="11" spans="1:6" ht="20.25">
      <c r="A11" s="4"/>
      <c r="B11" s="87" t="s">
        <v>9</v>
      </c>
      <c r="C11" s="87"/>
      <c r="D11" s="87"/>
      <c r="E11" s="87"/>
      <c r="F11" s="7">
        <v>91.47</v>
      </c>
    </row>
    <row r="12" spans="1:6" ht="35.25" customHeight="1">
      <c r="A12" s="4"/>
      <c r="B12" s="88" t="s">
        <v>37</v>
      </c>
      <c r="C12" s="88"/>
      <c r="D12" s="88"/>
      <c r="E12" s="88"/>
      <c r="F12" s="7">
        <v>5.55</v>
      </c>
    </row>
    <row r="13" spans="1:6" ht="20.25">
      <c r="A13" s="4"/>
      <c r="B13" s="89" t="s">
        <v>38</v>
      </c>
      <c r="C13" s="90"/>
      <c r="D13" s="90"/>
      <c r="E13" s="91"/>
      <c r="F13" s="7">
        <v>1.51</v>
      </c>
    </row>
    <row r="14" spans="1:6" ht="20.25">
      <c r="A14" s="4">
        <v>3</v>
      </c>
      <c r="B14" s="86" t="s">
        <v>39</v>
      </c>
      <c r="C14" s="86"/>
      <c r="D14" s="86"/>
      <c r="E14" s="86"/>
      <c r="F14" s="6">
        <v>1911.15</v>
      </c>
    </row>
    <row r="15" spans="1:6" ht="20.25">
      <c r="A15" s="4">
        <v>4</v>
      </c>
      <c r="B15" s="95" t="s">
        <v>49</v>
      </c>
      <c r="C15" s="96"/>
      <c r="D15" s="96"/>
      <c r="E15" s="97"/>
      <c r="F15" s="6">
        <v>273.85000000000002</v>
      </c>
    </row>
    <row r="16" spans="1:6" ht="42" customHeight="1">
      <c r="A16" s="4">
        <v>5</v>
      </c>
      <c r="B16" s="95" t="s">
        <v>50</v>
      </c>
      <c r="C16" s="96"/>
      <c r="D16" s="96"/>
      <c r="E16" s="97"/>
      <c r="F16" s="6">
        <v>82.44</v>
      </c>
    </row>
    <row r="17" spans="1:13" ht="20.25">
      <c r="A17" s="4">
        <v>6</v>
      </c>
      <c r="B17" s="86" t="s">
        <v>40</v>
      </c>
      <c r="C17" s="86"/>
      <c r="D17" s="86"/>
      <c r="E17" s="86"/>
      <c r="F17" s="6">
        <v>325.47000000000003</v>
      </c>
    </row>
    <row r="18" spans="1:13" ht="41.25" customHeight="1">
      <c r="A18" s="4">
        <v>7</v>
      </c>
      <c r="B18" s="84" t="s">
        <v>48</v>
      </c>
      <c r="C18" s="84"/>
      <c r="D18" s="84"/>
      <c r="E18" s="84"/>
      <c r="F18" s="6">
        <v>-243.03</v>
      </c>
    </row>
    <row r="19" spans="1:13" ht="42" customHeight="1">
      <c r="A19" s="4">
        <v>8</v>
      </c>
      <c r="B19" s="84" t="s">
        <v>41</v>
      </c>
      <c r="C19" s="84"/>
      <c r="D19" s="84"/>
      <c r="E19" s="84"/>
      <c r="F19" s="6">
        <f>F18-F14-F15+F6</f>
        <v>13.320000000000164</v>
      </c>
      <c r="H19" t="s">
        <v>51</v>
      </c>
      <c r="M19" t="s">
        <v>52</v>
      </c>
    </row>
    <row r="20" spans="1:13" ht="20.25">
      <c r="A20" s="85" t="s">
        <v>10</v>
      </c>
      <c r="B20" s="85"/>
      <c r="C20" s="85"/>
      <c r="D20" s="85"/>
      <c r="E20" s="85"/>
      <c r="F20" s="85"/>
    </row>
    <row r="21" spans="1:13" ht="20.25">
      <c r="A21" s="5" t="s">
        <v>2</v>
      </c>
      <c r="B21" s="86" t="s">
        <v>32</v>
      </c>
      <c r="C21" s="86"/>
      <c r="D21" s="86"/>
      <c r="E21" s="86"/>
      <c r="F21" s="8" t="s">
        <v>11</v>
      </c>
    </row>
    <row r="22" spans="1:13" ht="20.25">
      <c r="A22" s="5">
        <v>1</v>
      </c>
      <c r="B22" s="87" t="s">
        <v>33</v>
      </c>
      <c r="C22" s="87"/>
      <c r="D22" s="87"/>
      <c r="E22" s="87"/>
      <c r="F22" s="7">
        <v>22.22</v>
      </c>
    </row>
    <row r="23" spans="1:13" ht="20.25">
      <c r="A23" s="5">
        <v>2</v>
      </c>
      <c r="B23" s="88" t="s">
        <v>34</v>
      </c>
      <c r="C23" s="88"/>
      <c r="D23" s="88"/>
      <c r="E23" s="88"/>
      <c r="F23" s="7">
        <v>32.08</v>
      </c>
    </row>
    <row r="24" spans="1:13" ht="20.25">
      <c r="A24" s="5">
        <v>3</v>
      </c>
      <c r="B24" s="88" t="s">
        <v>35</v>
      </c>
      <c r="C24" s="88"/>
      <c r="D24" s="88"/>
      <c r="E24" s="88"/>
      <c r="F24" s="7">
        <v>4.21</v>
      </c>
    </row>
    <row r="25" spans="1:13" ht="20.25">
      <c r="A25" s="5">
        <v>4</v>
      </c>
      <c r="B25" s="89" t="s">
        <v>36</v>
      </c>
      <c r="C25" s="90"/>
      <c r="D25" s="90"/>
      <c r="E25" s="91"/>
      <c r="F25" s="7">
        <v>11.63</v>
      </c>
    </row>
    <row r="26" spans="1:13" ht="20.25">
      <c r="A26" s="4"/>
      <c r="B26" s="86" t="s">
        <v>12</v>
      </c>
      <c r="C26" s="86"/>
      <c r="D26" s="86"/>
      <c r="E26" s="86"/>
      <c r="F26" s="6">
        <f>SUM(F22:F25)</f>
        <v>70.14</v>
      </c>
    </row>
    <row r="27" spans="1:13" ht="20.25">
      <c r="A27" s="92" t="s">
        <v>13</v>
      </c>
      <c r="B27" s="92"/>
      <c r="C27" s="92"/>
      <c r="D27" s="92"/>
      <c r="E27" s="92"/>
      <c r="F27" s="92"/>
    </row>
    <row r="28" spans="1:13" ht="20.25">
      <c r="A28" s="9" t="s">
        <v>14</v>
      </c>
      <c r="B28" s="93" t="s">
        <v>15</v>
      </c>
      <c r="C28" s="93"/>
      <c r="D28" s="93"/>
      <c r="E28" s="93"/>
      <c r="F28" s="8" t="s">
        <v>11</v>
      </c>
    </row>
    <row r="29" spans="1:13" ht="20.25">
      <c r="A29" s="10">
        <v>1</v>
      </c>
      <c r="B29" s="78" t="s">
        <v>16</v>
      </c>
      <c r="C29" s="78"/>
      <c r="D29" s="78"/>
      <c r="E29" s="78"/>
      <c r="F29" s="11">
        <v>418.5</v>
      </c>
    </row>
    <row r="30" spans="1:13" ht="20.25">
      <c r="A30" s="10">
        <v>2</v>
      </c>
      <c r="B30" s="78" t="s">
        <v>17</v>
      </c>
      <c r="C30" s="78"/>
      <c r="D30" s="78"/>
      <c r="E30" s="78"/>
      <c r="F30" s="11">
        <f>858.46-2.66</f>
        <v>855.80000000000007</v>
      </c>
    </row>
    <row r="31" spans="1:13" ht="20.25">
      <c r="A31" s="10">
        <v>3</v>
      </c>
      <c r="B31" s="78" t="s">
        <v>18</v>
      </c>
      <c r="C31" s="78"/>
      <c r="D31" s="78"/>
      <c r="E31" s="78"/>
      <c r="F31" s="11">
        <v>336.76</v>
      </c>
    </row>
    <row r="32" spans="1:13" ht="20.25">
      <c r="A32" s="10">
        <v>4</v>
      </c>
      <c r="B32" s="78" t="s">
        <v>19</v>
      </c>
      <c r="C32" s="78"/>
      <c r="D32" s="78"/>
      <c r="E32" s="78"/>
      <c r="F32" s="11">
        <v>215.72</v>
      </c>
    </row>
    <row r="33" spans="1:6" ht="20.25">
      <c r="A33" s="79" t="s">
        <v>12</v>
      </c>
      <c r="B33" s="80"/>
      <c r="C33" s="80"/>
      <c r="D33" s="80"/>
      <c r="E33" s="81"/>
      <c r="F33" s="8">
        <f>F29+F30+F31+F32</f>
        <v>1826.7800000000002</v>
      </c>
    </row>
    <row r="34" spans="1:6" ht="37.5" customHeight="1">
      <c r="A34" s="82" t="s">
        <v>20</v>
      </c>
      <c r="B34" s="82"/>
      <c r="C34" s="82"/>
      <c r="D34" s="82"/>
      <c r="E34" s="82"/>
      <c r="F34" s="82"/>
    </row>
    <row r="35" spans="1:6" ht="20.25">
      <c r="A35" s="83" t="s">
        <v>21</v>
      </c>
      <c r="B35" s="83"/>
      <c r="C35" s="83"/>
      <c r="D35" s="83"/>
      <c r="E35" s="83"/>
      <c r="F35" s="12"/>
    </row>
    <row r="36" spans="1:6" ht="20.25">
      <c r="A36" s="75" t="s">
        <v>45</v>
      </c>
      <c r="B36" s="75"/>
      <c r="C36" s="75"/>
      <c r="D36" s="75"/>
      <c r="E36" s="75"/>
      <c r="F36" s="12"/>
    </row>
    <row r="37" spans="1:6" ht="20.25">
      <c r="A37" s="75" t="s">
        <v>46</v>
      </c>
      <c r="B37" s="75"/>
      <c r="C37" s="75"/>
      <c r="D37" s="75"/>
      <c r="E37" s="75"/>
      <c r="F37" s="75"/>
    </row>
    <row r="38" spans="1:6" ht="20.25">
      <c r="A38" s="75" t="s">
        <v>47</v>
      </c>
      <c r="B38" s="75"/>
      <c r="C38" s="75"/>
      <c r="D38" s="75"/>
      <c r="E38" s="75"/>
      <c r="F38" s="12"/>
    </row>
    <row r="39" spans="1:6" ht="17.25" customHeight="1">
      <c r="A39" s="75" t="s">
        <v>22</v>
      </c>
      <c r="B39" s="75"/>
      <c r="C39" s="75"/>
      <c r="D39" s="75"/>
      <c r="E39" s="75"/>
      <c r="F39" s="12"/>
    </row>
    <row r="40" spans="1:6" ht="36" customHeight="1">
      <c r="A40" s="75" t="s">
        <v>23</v>
      </c>
      <c r="B40" s="75"/>
      <c r="C40" s="75"/>
      <c r="D40" s="75"/>
      <c r="E40" s="75"/>
      <c r="F40" s="75"/>
    </row>
    <row r="41" spans="1:6" ht="39" customHeight="1">
      <c r="A41" s="75" t="s">
        <v>24</v>
      </c>
      <c r="B41" s="75"/>
      <c r="C41" s="75"/>
      <c r="D41" s="75"/>
      <c r="E41" s="75"/>
      <c r="F41" s="75"/>
    </row>
    <row r="42" spans="1:6" ht="27" customHeight="1">
      <c r="A42" s="75" t="s">
        <v>25</v>
      </c>
      <c r="B42" s="75"/>
      <c r="C42" s="75"/>
      <c r="D42" s="75"/>
      <c r="E42" s="75"/>
      <c r="F42" s="75"/>
    </row>
    <row r="43" spans="1:6" ht="37.5" customHeight="1">
      <c r="A43" s="75" t="s">
        <v>26</v>
      </c>
      <c r="B43" s="75"/>
      <c r="C43" s="75"/>
      <c r="D43" s="75"/>
      <c r="E43" s="75"/>
      <c r="F43" s="75"/>
    </row>
    <row r="44" spans="1:6" ht="42" customHeight="1">
      <c r="A44" s="76" t="s">
        <v>30</v>
      </c>
      <c r="B44" s="76"/>
      <c r="C44" s="76"/>
      <c r="D44" s="76"/>
      <c r="E44" s="76"/>
      <c r="F44" s="76"/>
    </row>
    <row r="45" spans="1:6" ht="56.25" customHeight="1">
      <c r="A45" s="76" t="s">
        <v>31</v>
      </c>
      <c r="B45" s="76"/>
      <c r="C45" s="76"/>
      <c r="D45" s="76"/>
      <c r="E45" s="76"/>
      <c r="F45" s="76"/>
    </row>
    <row r="46" spans="1:6" ht="20.25">
      <c r="A46" s="13"/>
      <c r="B46" s="77"/>
      <c r="C46" s="77"/>
      <c r="D46" s="77"/>
      <c r="E46" s="77"/>
      <c r="F46" s="13"/>
    </row>
    <row r="47" spans="1:6" ht="55.5" customHeight="1">
      <c r="A47" s="74" t="s">
        <v>27</v>
      </c>
      <c r="B47" s="74"/>
      <c r="C47" s="74"/>
      <c r="D47" s="14"/>
      <c r="E47" s="74" t="s">
        <v>28</v>
      </c>
      <c r="F47" s="74"/>
    </row>
  </sheetData>
  <mergeCells count="47">
    <mergeCell ref="A2:F2"/>
    <mergeCell ref="A3:F3"/>
    <mergeCell ref="B4:F4"/>
    <mergeCell ref="B5:E5"/>
    <mergeCell ref="B6:E6"/>
    <mergeCell ref="B18:E18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30:E30"/>
    <mergeCell ref="B19:E19"/>
    <mergeCell ref="A20:F20"/>
    <mergeCell ref="B21:E21"/>
    <mergeCell ref="B22:E22"/>
    <mergeCell ref="B23:E23"/>
    <mergeCell ref="B24:E24"/>
    <mergeCell ref="B25:E25"/>
    <mergeCell ref="B26:E26"/>
    <mergeCell ref="A27:F27"/>
    <mergeCell ref="B28:E28"/>
    <mergeCell ref="B29:E29"/>
    <mergeCell ref="B31:E31"/>
    <mergeCell ref="B32:E32"/>
    <mergeCell ref="A33:E33"/>
    <mergeCell ref="A34:F34"/>
    <mergeCell ref="A35:E35"/>
    <mergeCell ref="A47:C47"/>
    <mergeCell ref="E47:F47"/>
    <mergeCell ref="A36:E36"/>
    <mergeCell ref="A37:F37"/>
    <mergeCell ref="A38:E38"/>
    <mergeCell ref="A39:E39"/>
    <mergeCell ref="A40:F40"/>
    <mergeCell ref="A41:F41"/>
    <mergeCell ref="A42:F42"/>
    <mergeCell ref="A43:F43"/>
    <mergeCell ref="A44:F44"/>
    <mergeCell ref="A45:F45"/>
    <mergeCell ref="B46:E46"/>
  </mergeCells>
  <pageMargins left="0.31496062992125984" right="0.31496062992125984" top="0.15748031496062992" bottom="0.19685039370078741" header="0.31496062992125984" footer="0.31496062992125984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2017-03-10T03:35:06Z</dcterms:modified>
</cp:coreProperties>
</file>